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eekly Input" sheetId="2" state="visible" r:id="rId2"/>
    <sheet xmlns:r="http://schemas.openxmlformats.org/officeDocument/2006/relationships" name="Flash Repor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mm/dd/yyyy"/>
    <numFmt numFmtId="165" formatCode="$#,##0;($#,##0);-"/>
    <numFmt numFmtId="166" formatCode="#,##0;(#,##0);-"/>
    <numFmt numFmtId="167" formatCode="0.0"/>
    <numFmt numFmtId="168" formatCode="0.0%;(0.0%);-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sz val="10"/>
    </font>
    <font>
      <name val="Arial"/>
      <sz val="10"/>
    </font>
    <font>
      <name val="Arial"/>
      <color rgb="005B6472"/>
      <sz val="9"/>
    </font>
    <font>
      <name val="Arial"/>
      <color rgb="000000FF"/>
      <sz val="10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b val="1"/>
      <sz val="12"/>
    </font>
    <font>
      <name val="Arial"/>
      <b val="1"/>
      <color rgb="001F3864"/>
      <sz val="9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bottom style="thin">
        <color rgb="00E3E7EE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3" borderId="0" pivotButton="0" quotePrefix="0" xfId="0"/>
    <xf numFmtId="0" fontId="3" fillId="0" borderId="0" pivotButton="0" quotePrefix="0" xfId="0"/>
    <xf numFmtId="0" fontId="6" fillId="2" borderId="0" pivotButton="0" quotePrefix="0" xfId="0"/>
    <xf numFmtId="0" fontId="4" fillId="0" borderId="0" pivotButton="0" quotePrefix="0" xfId="0"/>
    <xf numFmtId="0" fontId="7" fillId="2" borderId="0" applyAlignment="1" pivotButton="0" quotePrefix="0" xfId="0">
      <alignment vertical="bottom" wrapText="1"/>
    </xf>
    <xf numFmtId="164" fontId="5" fillId="3" borderId="1" pivotButton="0" quotePrefix="0" xfId="0"/>
    <xf numFmtId="165" fontId="5" fillId="3" borderId="1" pivotButton="0" quotePrefix="0" xfId="0"/>
    <xf numFmtId="166" fontId="5" fillId="3" borderId="1" pivotButton="0" quotePrefix="0" xfId="0"/>
    <xf numFmtId="0" fontId="1" fillId="2" borderId="0" pivotButton="0" quotePrefix="0" xfId="0"/>
    <xf numFmtId="0" fontId="2" fillId="0" borderId="0" pivotButton="0" quotePrefix="0" xfId="0"/>
    <xf numFmtId="164" fontId="8" fillId="0" borderId="0" pivotButton="0" quotePrefix="0" xfId="0"/>
    <xf numFmtId="0" fontId="7" fillId="2" borderId="0" applyAlignment="1" pivotButton="0" quotePrefix="0" xfId="0">
      <alignment horizontal="left"/>
    </xf>
    <xf numFmtId="0" fontId="7" fillId="2" borderId="0" applyAlignment="1" pivotButton="0" quotePrefix="0" xfId="0">
      <alignment horizontal="right"/>
    </xf>
    <xf numFmtId="0" fontId="9" fillId="4" borderId="0" pivotButton="0" quotePrefix="0" xfId="0"/>
    <xf numFmtId="0" fontId="0" fillId="4" borderId="0" pivotButton="0" quotePrefix="0" xfId="0"/>
    <xf numFmtId="0" fontId="3" fillId="0" borderId="1" pivotButton="0" quotePrefix="0" xfId="0"/>
    <xf numFmtId="165" fontId="2" fillId="0" borderId="1" pivotButton="0" quotePrefix="0" xfId="0"/>
    <xf numFmtId="165" fontId="3" fillId="0" borderId="1" pivotButton="0" quotePrefix="0" xfId="0"/>
    <xf numFmtId="0" fontId="0" fillId="0" borderId="1" pivotButton="0" quotePrefix="0" xfId="0"/>
    <xf numFmtId="167" fontId="2" fillId="0" borderId="1" pivotButton="0" quotePrefix="0" xfId="0"/>
    <xf numFmtId="167" fontId="3" fillId="0" borderId="1" pivotButton="0" quotePrefix="0" xfId="0"/>
    <xf numFmtId="0" fontId="2" fillId="0" borderId="1" pivotButton="0" quotePrefix="0" xfId="0"/>
    <xf numFmtId="168" fontId="2" fillId="0" borderId="1" pivotButton="0" quotePrefix="0" xfId="0"/>
    <xf numFmtId="168" fontId="3" fillId="0" borderId="1" pivotButton="0" quotePrefix="0" xfId="0"/>
    <xf numFmtId="166" fontId="2" fillId="0" borderId="1" pivotButton="0" quotePrefix="0" xfId="0"/>
    <xf numFmtId="166" fontId="3" fillId="0" borderId="1" pivotButton="0" quotePrefix="0" xfId="0"/>
    <xf numFmtId="167" fontId="5" fillId="3" borderId="1" pivotButton="0" quotePrefix="0" xfId="0"/>
    <xf numFmtId="168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 ht="30" customHeight="1">
      <c r="B2" s="1" t="inlineStr">
        <is>
          <t>FieldCadence AI — Weekly Flash Report Template</t>
        </is>
      </c>
    </row>
    <row r="4">
      <c r="B4" s="2" t="inlineStr">
        <is>
          <t>What this is</t>
        </is>
      </c>
    </row>
    <row r="5" ht="44" customHeight="1">
      <c r="B5" s="3" t="inlineStr">
        <is>
          <t>A one-page weekly operating report for a trade contractor. You fill in one row a week on the Weekly Input tab. The Flash Report tab rebuilds itself from the most recent completed row and compares it to the week before. Nothing else to maintain.</t>
        </is>
      </c>
    </row>
    <row r="7">
      <c r="B7" s="2" t="inlineStr">
        <is>
          <t>How to use it</t>
        </is>
      </c>
    </row>
    <row r="8">
      <c r="B8" s="4" t="inlineStr">
        <is>
          <t>1.  Open the Weekly Input tab. Row 4 is a filled-in example — type over it or delete it.</t>
        </is>
      </c>
    </row>
    <row r="9" ht="28" customHeight="1">
      <c r="B9" s="4" t="inlineStr">
        <is>
          <t>2.  Add one row per week. Always fill in the Week ending date; the Flash Report finds the latest row by counting dates, so a blank date means that week is ignored.</t>
        </is>
      </c>
    </row>
    <row r="10">
      <c r="B10" s="4" t="inlineStr">
        <is>
          <t>3.  Open the Flash Report tab. Read it before your Monday production meeting, not after.</t>
        </is>
      </c>
    </row>
    <row r="11" ht="28" customHeight="1">
      <c r="B11" s="4" t="inlineStr">
        <is>
          <t>4.  Edit the Targets block at the bottom of the Flash Report so the status flags match how you actually run the business.</t>
        </is>
      </c>
    </row>
    <row r="13">
      <c r="B13" s="2" t="inlineStr">
        <is>
          <t>Colour legend</t>
        </is>
      </c>
    </row>
    <row r="14">
      <c r="B14" s="5" t="inlineStr">
        <is>
          <t xml:space="preserve">   Blue text on a yellow fill = a cell you type into.</t>
        </is>
      </c>
    </row>
    <row r="15">
      <c r="B15" s="6" t="inlineStr">
        <is>
          <t xml:space="preserve">   Black text = calculated. Leave it alone; it will overwrite itself.</t>
        </is>
      </c>
    </row>
    <row r="17">
      <c r="B17" s="2" t="inlineStr">
        <is>
          <t>The seven numbers this tracks, and why</t>
        </is>
      </c>
    </row>
    <row r="18" ht="26" customHeight="1">
      <c r="B18" s="4" t="inlineStr">
        <is>
          <t xml:space="preserve">   •  Backlog — signed work not yet performed, in dollars and in weeks. Tells you when to hire or stop hiring.</t>
        </is>
      </c>
    </row>
    <row r="19" ht="26" customHeight="1">
      <c r="B19" s="4" t="inlineStr">
        <is>
          <t xml:space="preserve">   •  Work in progress — cost incurred against billed, per the cost-to-cost method. Tells you whether you are financing your customers.</t>
        </is>
      </c>
    </row>
    <row r="20" ht="26" customHeight="1">
      <c r="B20" s="4" t="inlineStr">
        <is>
          <t xml:space="preserve">   •  Gross margin — estimated margin on open work against your target. Tells you what you actually sold.</t>
        </is>
      </c>
    </row>
    <row r="21" ht="26" customHeight="1">
      <c r="B21" s="4" t="inlineStr">
        <is>
          <t xml:space="preserve">   •  Receivables aging — how much is past 60 days and which way it is moving. Tells you who is using you as a bank.</t>
        </is>
      </c>
    </row>
    <row r="22" ht="26" customHeight="1">
      <c r="B22" s="4" t="inlineStr">
        <is>
          <t xml:space="preserve">   •  Crew utilization — billable hours against hours paid. Tells you what you are paying for and not selling.</t>
        </is>
      </c>
    </row>
    <row r="23" ht="26" customHeight="1">
      <c r="B23" s="4" t="inlineStr">
        <is>
          <t xml:space="preserve">   •  Change order capture — approved against issued. Tells you how much work you did for free.</t>
        </is>
      </c>
    </row>
    <row r="24" ht="26" customHeight="1">
      <c r="B24" s="4" t="inlineStr">
        <is>
          <t xml:space="preserve">   •  Cash runway — cash on hand against normal weekly outflow. Tells you how much time you have.</t>
        </is>
      </c>
    </row>
    <row r="26">
      <c r="B26" s="2" t="inlineStr">
        <is>
          <t>What this does not do</t>
        </is>
      </c>
    </row>
    <row r="27" ht="76" customHeight="1">
      <c r="B27" s="4" t="inlineStr">
        <is>
          <t>It uses the cost-to-cost method, which assumes your estimate at completion is current. If that number is still the original bid, percent complete is wrong and so is everything downstream — revisit it honestly every month. It does not handle retainage, unapproved change orders, or multi-phase and joint-venture splits. It is not a WIP schedule your bank or bonding company will accept; that needs your accountant and a reconciliation to your general ledger. Use this to find out whether you have a problem. Use your CPA to report it.</t>
        </is>
      </c>
    </row>
    <row r="29">
      <c r="B29" s="2" t="inlineStr">
        <is>
          <t>Free, no strings</t>
        </is>
      </c>
    </row>
    <row r="30" ht="58" customHeight="1">
      <c r="B30" s="4" t="inlineStr">
        <is>
          <t>This file is free to use, copy and pass to anyone. It came from FieldCadence AI, part of OwnerCadence AI — weekly operating reports and management oversight for owner-operated businesses. There is an interactive version of the WIP calculation, plus the reasoning behind each of these numbers, at ownercadence.pages.dev/trades — no email required for any of it.</t>
        </is>
      </c>
    </row>
  </sheetData>
  <mergeCells count="1">
    <mergeCell ref="B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60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5" customWidth="1" min="2" max="2"/>
    <col width="15" customWidth="1" min="3" max="3"/>
    <col width="15" customWidth="1" min="4" max="4"/>
    <col width="17" customWidth="1" min="5" max="5"/>
    <col width="16" customWidth="1" min="6" max="6"/>
    <col width="17" customWidth="1" min="7" max="7"/>
    <col width="13" customWidth="1" min="8" max="8"/>
    <col width="12" customWidth="1" min="9" max="9"/>
    <col width="12" customWidth="1" min="10" max="10"/>
    <col width="12" customWidth="1" min="11" max="11"/>
    <col width="13" customWidth="1" min="12" max="12"/>
    <col width="14" customWidth="1" min="13" max="13"/>
    <col width="16" customWidth="1" min="14" max="14"/>
    <col width="17" customWidth="1" min="15" max="15"/>
    <col width="14" customWidth="1" min="16" max="16"/>
    <col width="16" customWidth="1" min="17" max="17"/>
  </cols>
  <sheetData>
    <row r="1" ht="22" customHeight="1">
      <c r="A1" s="7" t="inlineStr">
        <is>
          <t>WEEKLY INPUT — one row per week. Type over the example in row 4.</t>
        </is>
      </c>
    </row>
    <row r="2">
      <c r="A2" s="8" t="inlineStr">
        <is>
          <t>Always fill in Week ending — the Flash Report counts dates to find your latest week. Open-jobs columns cover all jobs currently in progress, added together.</t>
        </is>
      </c>
    </row>
    <row r="3" ht="30" customHeight="1">
      <c r="A3" s="9" t="inlineStr">
        <is>
          <t>Week ending</t>
        </is>
      </c>
      <c r="B3" s="9" t="inlineStr">
        <is>
          <t>Signed backlog ($)</t>
        </is>
      </c>
      <c r="C3" s="9" t="inlineStr">
        <is>
          <t>Revenue billed this wk</t>
        </is>
      </c>
      <c r="D3" s="9" t="inlineStr">
        <is>
          <t>Open jobs: contract $</t>
        </is>
      </c>
      <c r="E3" s="9" t="inlineStr">
        <is>
          <t>Open jobs: est total cost</t>
        </is>
      </c>
      <c r="F3" s="9" t="inlineStr">
        <is>
          <t>Open jobs: cost to date</t>
        </is>
      </c>
      <c r="G3" s="9" t="inlineStr">
        <is>
          <t>Open jobs: billed to date</t>
        </is>
      </c>
      <c r="H3" s="9" t="inlineStr">
        <is>
          <t>AR current</t>
        </is>
      </c>
      <c r="I3" s="9" t="inlineStr">
        <is>
          <t>AR 31-60</t>
        </is>
      </c>
      <c r="J3" s="9" t="inlineStr">
        <is>
          <t>AR 61-90</t>
        </is>
      </c>
      <c r="K3" s="9" t="inlineStr">
        <is>
          <t>AR 90+</t>
        </is>
      </c>
      <c r="L3" s="9" t="inlineStr">
        <is>
          <t>Labor hrs paid</t>
        </is>
      </c>
      <c r="M3" s="9" t="inlineStr">
        <is>
          <t>Labor hrs billable</t>
        </is>
      </c>
      <c r="N3" s="9" t="inlineStr">
        <is>
          <t>Change orders issued $</t>
        </is>
      </c>
      <c r="O3" s="9" t="inlineStr">
        <is>
          <t>Change orders approved $</t>
        </is>
      </c>
      <c r="P3" s="9" t="inlineStr">
        <is>
          <t>Cash on hand</t>
        </is>
      </c>
      <c r="Q3" s="9" t="inlineStr">
        <is>
          <t>Avg weekly cash out</t>
        </is>
      </c>
    </row>
    <row r="4">
      <c r="A4" s="10" t="inlineStr">
        <is>
          <t>2026-07-24</t>
        </is>
      </c>
      <c r="B4" s="11" t="n">
        <v>1431000</v>
      </c>
      <c r="C4" s="11" t="n">
        <v>96500</v>
      </c>
      <c r="D4" s="11" t="n">
        <v>1431000</v>
      </c>
      <c r="E4" s="11" t="n">
        <v>1148500</v>
      </c>
      <c r="F4" s="11" t="n">
        <v>555100</v>
      </c>
      <c r="G4" s="11" t="n">
        <v>607000</v>
      </c>
      <c r="H4" s="11" t="n">
        <v>184000</v>
      </c>
      <c r="I4" s="11" t="n">
        <v>61000</v>
      </c>
      <c r="J4" s="11" t="n">
        <v>28500</v>
      </c>
      <c r="K4" s="11" t="n">
        <v>19000</v>
      </c>
      <c r="L4" s="12" t="n">
        <v>1180</v>
      </c>
      <c r="M4" s="12" t="n">
        <v>902</v>
      </c>
      <c r="N4" s="11" t="n">
        <v>74000</v>
      </c>
      <c r="O4" s="11" t="n">
        <v>51500</v>
      </c>
      <c r="P4" s="11" t="n">
        <v>214000</v>
      </c>
      <c r="Q4" s="11" t="n">
        <v>88000</v>
      </c>
    </row>
    <row r="5">
      <c r="A5" s="10" t="n"/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2" t="n"/>
      <c r="M5" s="12" t="n"/>
      <c r="N5" s="11" t="n"/>
      <c r="O5" s="11" t="n"/>
      <c r="P5" s="11" t="n"/>
      <c r="Q5" s="11" t="n"/>
    </row>
    <row r="6">
      <c r="A6" s="10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2" t="n"/>
      <c r="M6" s="12" t="n"/>
      <c r="N6" s="11" t="n"/>
      <c r="O6" s="11" t="n"/>
      <c r="P6" s="11" t="n"/>
      <c r="Q6" s="11" t="n"/>
    </row>
    <row r="7">
      <c r="A7" s="10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2" t="n"/>
      <c r="M7" s="12" t="n"/>
      <c r="N7" s="11" t="n"/>
      <c r="O7" s="11" t="n"/>
      <c r="P7" s="11" t="n"/>
      <c r="Q7" s="11" t="n"/>
    </row>
    <row r="8">
      <c r="A8" s="10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2" t="n"/>
      <c r="M8" s="12" t="n"/>
      <c r="N8" s="11" t="n"/>
      <c r="O8" s="11" t="n"/>
      <c r="P8" s="11" t="n"/>
      <c r="Q8" s="11" t="n"/>
    </row>
    <row r="9">
      <c r="A9" s="10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2" t="n"/>
      <c r="M9" s="12" t="n"/>
      <c r="N9" s="11" t="n"/>
      <c r="O9" s="11" t="n"/>
      <c r="P9" s="11" t="n"/>
      <c r="Q9" s="11" t="n"/>
    </row>
    <row r="10">
      <c r="A10" s="10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2" t="n"/>
      <c r="M10" s="12" t="n"/>
      <c r="N10" s="11" t="n"/>
      <c r="O10" s="11" t="n"/>
      <c r="P10" s="11" t="n"/>
      <c r="Q10" s="11" t="n"/>
    </row>
    <row r="11">
      <c r="A11" s="10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2" t="n"/>
      <c r="M11" s="12" t="n"/>
      <c r="N11" s="11" t="n"/>
      <c r="O11" s="11" t="n"/>
      <c r="P11" s="11" t="n"/>
      <c r="Q11" s="11" t="n"/>
    </row>
    <row r="12">
      <c r="A12" s="10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2" t="n"/>
      <c r="M12" s="12" t="n"/>
      <c r="N12" s="11" t="n"/>
      <c r="O12" s="11" t="n"/>
      <c r="P12" s="11" t="n"/>
      <c r="Q12" s="11" t="n"/>
    </row>
    <row r="13">
      <c r="A13" s="10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2" t="n"/>
      <c r="M13" s="12" t="n"/>
      <c r="N13" s="11" t="n"/>
      <c r="O13" s="11" t="n"/>
      <c r="P13" s="11" t="n"/>
      <c r="Q13" s="11" t="n"/>
    </row>
    <row r="14">
      <c r="A14" s="10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2" t="n"/>
      <c r="M14" s="12" t="n"/>
      <c r="N14" s="11" t="n"/>
      <c r="O14" s="11" t="n"/>
      <c r="P14" s="11" t="n"/>
      <c r="Q14" s="11" t="n"/>
    </row>
    <row r="15">
      <c r="A15" s="10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2" t="n"/>
      <c r="M15" s="12" t="n"/>
      <c r="N15" s="11" t="n"/>
      <c r="O15" s="11" t="n"/>
      <c r="P15" s="11" t="n"/>
      <c r="Q15" s="11" t="n"/>
    </row>
    <row r="16">
      <c r="A16" s="10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2" t="n"/>
      <c r="M16" s="12" t="n"/>
      <c r="N16" s="11" t="n"/>
      <c r="O16" s="11" t="n"/>
      <c r="P16" s="11" t="n"/>
      <c r="Q16" s="11" t="n"/>
    </row>
    <row r="17">
      <c r="A17" s="10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2" t="n"/>
      <c r="M17" s="12" t="n"/>
      <c r="N17" s="11" t="n"/>
      <c r="O17" s="11" t="n"/>
      <c r="P17" s="11" t="n"/>
      <c r="Q17" s="11" t="n"/>
    </row>
    <row r="18">
      <c r="A18" s="10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 t="n"/>
      <c r="M18" s="12" t="n"/>
      <c r="N18" s="11" t="n"/>
      <c r="O18" s="11" t="n"/>
      <c r="P18" s="11" t="n"/>
      <c r="Q18" s="11" t="n"/>
    </row>
    <row r="19">
      <c r="A19" s="10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 t="n"/>
      <c r="M19" s="12" t="n"/>
      <c r="N19" s="11" t="n"/>
      <c r="O19" s="11" t="n"/>
      <c r="P19" s="11" t="n"/>
      <c r="Q19" s="11" t="n"/>
    </row>
    <row r="20">
      <c r="A20" s="10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 t="n"/>
      <c r="M20" s="12" t="n"/>
      <c r="N20" s="11" t="n"/>
      <c r="O20" s="11" t="n"/>
      <c r="P20" s="11" t="n"/>
      <c r="Q20" s="11" t="n"/>
    </row>
    <row r="21">
      <c r="A21" s="10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 t="n"/>
      <c r="M21" s="12" t="n"/>
      <c r="N21" s="11" t="n"/>
      <c r="O21" s="11" t="n"/>
      <c r="P21" s="11" t="n"/>
      <c r="Q21" s="11" t="n"/>
    </row>
    <row r="22">
      <c r="A22" s="10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 t="n"/>
      <c r="M22" s="12" t="n"/>
      <c r="N22" s="11" t="n"/>
      <c r="O22" s="11" t="n"/>
      <c r="P22" s="11" t="n"/>
      <c r="Q22" s="11" t="n"/>
    </row>
    <row r="23">
      <c r="A23" s="10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  <c r="K23" s="11" t="n"/>
      <c r="L23" s="12" t="n"/>
      <c r="M23" s="12" t="n"/>
      <c r="N23" s="11" t="n"/>
      <c r="O23" s="11" t="n"/>
      <c r="P23" s="11" t="n"/>
      <c r="Q23" s="11" t="n"/>
    </row>
    <row r="24">
      <c r="A24" s="10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2" t="n"/>
      <c r="M24" s="12" t="n"/>
      <c r="N24" s="11" t="n"/>
      <c r="O24" s="11" t="n"/>
      <c r="P24" s="11" t="n"/>
      <c r="Q24" s="11" t="n"/>
    </row>
    <row r="25">
      <c r="A25" s="10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  <c r="K25" s="11" t="n"/>
      <c r="L25" s="12" t="n"/>
      <c r="M25" s="12" t="n"/>
      <c r="N25" s="11" t="n"/>
      <c r="O25" s="11" t="n"/>
      <c r="P25" s="11" t="n"/>
      <c r="Q25" s="11" t="n"/>
    </row>
    <row r="26">
      <c r="A26" s="10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2" t="n"/>
      <c r="M26" s="12" t="n"/>
      <c r="N26" s="11" t="n"/>
      <c r="O26" s="11" t="n"/>
      <c r="P26" s="11" t="n"/>
      <c r="Q26" s="11" t="n"/>
    </row>
    <row r="27">
      <c r="A27" s="10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  <c r="K27" s="11" t="n"/>
      <c r="L27" s="12" t="n"/>
      <c r="M27" s="12" t="n"/>
      <c r="N27" s="11" t="n"/>
      <c r="O27" s="11" t="n"/>
      <c r="P27" s="11" t="n"/>
      <c r="Q27" s="11" t="n"/>
    </row>
    <row r="28">
      <c r="A28" s="10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1" t="n"/>
      <c r="L28" s="12" t="n"/>
      <c r="M28" s="12" t="n"/>
      <c r="N28" s="11" t="n"/>
      <c r="O28" s="11" t="n"/>
      <c r="P28" s="11" t="n"/>
      <c r="Q28" s="11" t="n"/>
    </row>
    <row r="29">
      <c r="A29" s="10" t="n"/>
      <c r="B29" s="11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  <c r="L29" s="12" t="n"/>
      <c r="M29" s="12" t="n"/>
      <c r="N29" s="11" t="n"/>
      <c r="O29" s="11" t="n"/>
      <c r="P29" s="11" t="n"/>
      <c r="Q29" s="11" t="n"/>
    </row>
    <row r="30">
      <c r="A30" s="10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2" t="n"/>
      <c r="M30" s="12" t="n"/>
      <c r="N30" s="11" t="n"/>
      <c r="O30" s="11" t="n"/>
      <c r="P30" s="11" t="n"/>
      <c r="Q30" s="11" t="n"/>
    </row>
    <row r="31">
      <c r="A31" s="10" t="n"/>
      <c r="B31" s="11" t="n"/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2" t="n"/>
      <c r="M31" s="12" t="n"/>
      <c r="N31" s="11" t="n"/>
      <c r="O31" s="11" t="n"/>
      <c r="P31" s="11" t="n"/>
      <c r="Q31" s="11" t="n"/>
    </row>
    <row r="32">
      <c r="A32" s="10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2" t="n"/>
      <c r="M32" s="12" t="n"/>
      <c r="N32" s="11" t="n"/>
      <c r="O32" s="11" t="n"/>
      <c r="P32" s="11" t="n"/>
      <c r="Q32" s="11" t="n"/>
    </row>
    <row r="33">
      <c r="A33" s="10" t="n"/>
      <c r="B33" s="11" t="n"/>
      <c r="C33" s="11" t="n"/>
      <c r="D33" s="11" t="n"/>
      <c r="E33" s="11" t="n"/>
      <c r="F33" s="11" t="n"/>
      <c r="G33" s="11" t="n"/>
      <c r="H33" s="11" t="n"/>
      <c r="I33" s="11" t="n"/>
      <c r="J33" s="11" t="n"/>
      <c r="K33" s="11" t="n"/>
      <c r="L33" s="12" t="n"/>
      <c r="M33" s="12" t="n"/>
      <c r="N33" s="11" t="n"/>
      <c r="O33" s="11" t="n"/>
      <c r="P33" s="11" t="n"/>
      <c r="Q33" s="11" t="n"/>
    </row>
    <row r="34">
      <c r="A34" s="10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2" t="n"/>
      <c r="M34" s="12" t="n"/>
      <c r="N34" s="11" t="n"/>
      <c r="O34" s="11" t="n"/>
      <c r="P34" s="11" t="n"/>
      <c r="Q34" s="11" t="n"/>
    </row>
    <row r="35">
      <c r="A35" s="10" t="n"/>
      <c r="B35" s="11" t="n"/>
      <c r="C35" s="11" t="n"/>
      <c r="D35" s="11" t="n"/>
      <c r="E35" s="11" t="n"/>
      <c r="F35" s="11" t="n"/>
      <c r="G35" s="11" t="n"/>
      <c r="H35" s="11" t="n"/>
      <c r="I35" s="11" t="n"/>
      <c r="J35" s="11" t="n"/>
      <c r="K35" s="11" t="n"/>
      <c r="L35" s="12" t="n"/>
      <c r="M35" s="12" t="n"/>
      <c r="N35" s="11" t="n"/>
      <c r="O35" s="11" t="n"/>
      <c r="P35" s="11" t="n"/>
      <c r="Q35" s="11" t="n"/>
    </row>
    <row r="36">
      <c r="A36" s="10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  <c r="K36" s="11" t="n"/>
      <c r="L36" s="12" t="n"/>
      <c r="M36" s="12" t="n"/>
      <c r="N36" s="11" t="n"/>
      <c r="O36" s="11" t="n"/>
      <c r="P36" s="11" t="n"/>
      <c r="Q36" s="11" t="n"/>
    </row>
    <row r="37">
      <c r="A37" s="10" t="n"/>
      <c r="B37" s="11" t="n"/>
      <c r="C37" s="11" t="n"/>
      <c r="D37" s="11" t="n"/>
      <c r="E37" s="11" t="n"/>
      <c r="F37" s="11" t="n"/>
      <c r="G37" s="11" t="n"/>
      <c r="H37" s="11" t="n"/>
      <c r="I37" s="11" t="n"/>
      <c r="J37" s="11" t="n"/>
      <c r="K37" s="11" t="n"/>
      <c r="L37" s="12" t="n"/>
      <c r="M37" s="12" t="n"/>
      <c r="N37" s="11" t="n"/>
      <c r="O37" s="11" t="n"/>
      <c r="P37" s="11" t="n"/>
      <c r="Q37" s="11" t="n"/>
    </row>
    <row r="38">
      <c r="A38" s="10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2" t="n"/>
      <c r="M38" s="12" t="n"/>
      <c r="N38" s="11" t="n"/>
      <c r="O38" s="11" t="n"/>
      <c r="P38" s="11" t="n"/>
      <c r="Q38" s="11" t="n"/>
    </row>
    <row r="39">
      <c r="A39" s="10" t="n"/>
      <c r="B39" s="11" t="n"/>
      <c r="C39" s="11" t="n"/>
      <c r="D39" s="11" t="n"/>
      <c r="E39" s="11" t="n"/>
      <c r="F39" s="11" t="n"/>
      <c r="G39" s="11" t="n"/>
      <c r="H39" s="11" t="n"/>
      <c r="I39" s="11" t="n"/>
      <c r="J39" s="11" t="n"/>
      <c r="K39" s="11" t="n"/>
      <c r="L39" s="12" t="n"/>
      <c r="M39" s="12" t="n"/>
      <c r="N39" s="11" t="n"/>
      <c r="O39" s="11" t="n"/>
      <c r="P39" s="11" t="n"/>
      <c r="Q39" s="11" t="n"/>
    </row>
    <row r="40">
      <c r="A40" s="10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2" t="n"/>
      <c r="M40" s="12" t="n"/>
      <c r="N40" s="11" t="n"/>
      <c r="O40" s="11" t="n"/>
      <c r="P40" s="11" t="n"/>
      <c r="Q40" s="11" t="n"/>
    </row>
    <row r="41">
      <c r="A41" s="10" t="n"/>
      <c r="B41" s="11" t="n"/>
      <c r="C41" s="11" t="n"/>
      <c r="D41" s="11" t="n"/>
      <c r="E41" s="11" t="n"/>
      <c r="F41" s="11" t="n"/>
      <c r="G41" s="11" t="n"/>
      <c r="H41" s="11" t="n"/>
      <c r="I41" s="11" t="n"/>
      <c r="J41" s="11" t="n"/>
      <c r="K41" s="11" t="n"/>
      <c r="L41" s="12" t="n"/>
      <c r="M41" s="12" t="n"/>
      <c r="N41" s="11" t="n"/>
      <c r="O41" s="11" t="n"/>
      <c r="P41" s="11" t="n"/>
      <c r="Q41" s="11" t="n"/>
    </row>
    <row r="42">
      <c r="A42" s="10" t="n"/>
      <c r="B42" s="11" t="n"/>
      <c r="C42" s="11" t="n"/>
      <c r="D42" s="11" t="n"/>
      <c r="E42" s="11" t="n"/>
      <c r="F42" s="11" t="n"/>
      <c r="G42" s="11" t="n"/>
      <c r="H42" s="11" t="n"/>
      <c r="I42" s="11" t="n"/>
      <c r="J42" s="11" t="n"/>
      <c r="K42" s="11" t="n"/>
      <c r="L42" s="12" t="n"/>
      <c r="M42" s="12" t="n"/>
      <c r="N42" s="11" t="n"/>
      <c r="O42" s="11" t="n"/>
      <c r="P42" s="11" t="n"/>
      <c r="Q42" s="11" t="n"/>
    </row>
    <row r="43">
      <c r="A43" s="10" t="n"/>
      <c r="B43" s="11" t="n"/>
      <c r="C43" s="11" t="n"/>
      <c r="D43" s="11" t="n"/>
      <c r="E43" s="11" t="n"/>
      <c r="F43" s="11" t="n"/>
      <c r="G43" s="11" t="n"/>
      <c r="H43" s="11" t="n"/>
      <c r="I43" s="11" t="n"/>
      <c r="J43" s="11" t="n"/>
      <c r="K43" s="11" t="n"/>
      <c r="L43" s="12" t="n"/>
      <c r="M43" s="12" t="n"/>
      <c r="N43" s="11" t="n"/>
      <c r="O43" s="11" t="n"/>
      <c r="P43" s="11" t="n"/>
      <c r="Q43" s="11" t="n"/>
    </row>
    <row r="44">
      <c r="A44" s="10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1" t="n"/>
      <c r="L44" s="12" t="n"/>
      <c r="M44" s="12" t="n"/>
      <c r="N44" s="11" t="n"/>
      <c r="O44" s="11" t="n"/>
      <c r="P44" s="11" t="n"/>
      <c r="Q44" s="11" t="n"/>
    </row>
    <row r="45">
      <c r="A45" s="10" t="n"/>
      <c r="B45" s="11" t="n"/>
      <c r="C45" s="11" t="n"/>
      <c r="D45" s="11" t="n"/>
      <c r="E45" s="11" t="n"/>
      <c r="F45" s="11" t="n"/>
      <c r="G45" s="11" t="n"/>
      <c r="H45" s="11" t="n"/>
      <c r="I45" s="11" t="n"/>
      <c r="J45" s="11" t="n"/>
      <c r="K45" s="11" t="n"/>
      <c r="L45" s="12" t="n"/>
      <c r="M45" s="12" t="n"/>
      <c r="N45" s="11" t="n"/>
      <c r="O45" s="11" t="n"/>
      <c r="P45" s="11" t="n"/>
      <c r="Q45" s="11" t="n"/>
    </row>
    <row r="46">
      <c r="A46" s="10" t="n"/>
      <c r="B46" s="11" t="n"/>
      <c r="C46" s="11" t="n"/>
      <c r="D46" s="11" t="n"/>
      <c r="E46" s="11" t="n"/>
      <c r="F46" s="11" t="n"/>
      <c r="G46" s="11" t="n"/>
      <c r="H46" s="11" t="n"/>
      <c r="I46" s="11" t="n"/>
      <c r="J46" s="11" t="n"/>
      <c r="K46" s="11" t="n"/>
      <c r="L46" s="12" t="n"/>
      <c r="M46" s="12" t="n"/>
      <c r="N46" s="11" t="n"/>
      <c r="O46" s="11" t="n"/>
      <c r="P46" s="11" t="n"/>
      <c r="Q46" s="11" t="n"/>
    </row>
    <row r="47">
      <c r="A47" s="10" t="n"/>
      <c r="B47" s="11" t="n"/>
      <c r="C47" s="11" t="n"/>
      <c r="D47" s="11" t="n"/>
      <c r="E47" s="11" t="n"/>
      <c r="F47" s="11" t="n"/>
      <c r="G47" s="11" t="n"/>
      <c r="H47" s="11" t="n"/>
      <c r="I47" s="11" t="n"/>
      <c r="J47" s="11" t="n"/>
      <c r="K47" s="11" t="n"/>
      <c r="L47" s="12" t="n"/>
      <c r="M47" s="12" t="n"/>
      <c r="N47" s="11" t="n"/>
      <c r="O47" s="11" t="n"/>
      <c r="P47" s="11" t="n"/>
      <c r="Q47" s="11" t="n"/>
    </row>
    <row r="48">
      <c r="A48" s="10" t="n"/>
      <c r="B48" s="11" t="n"/>
      <c r="C48" s="11" t="n"/>
      <c r="D48" s="11" t="n"/>
      <c r="E48" s="11" t="n"/>
      <c r="F48" s="11" t="n"/>
      <c r="G48" s="11" t="n"/>
      <c r="H48" s="11" t="n"/>
      <c r="I48" s="11" t="n"/>
      <c r="J48" s="11" t="n"/>
      <c r="K48" s="11" t="n"/>
      <c r="L48" s="12" t="n"/>
      <c r="M48" s="12" t="n"/>
      <c r="N48" s="11" t="n"/>
      <c r="O48" s="11" t="n"/>
      <c r="P48" s="11" t="n"/>
      <c r="Q48" s="11" t="n"/>
    </row>
    <row r="49">
      <c r="A49" s="10" t="n"/>
      <c r="B49" s="11" t="n"/>
      <c r="C49" s="11" t="n"/>
      <c r="D49" s="11" t="n"/>
      <c r="E49" s="11" t="n"/>
      <c r="F49" s="11" t="n"/>
      <c r="G49" s="11" t="n"/>
      <c r="H49" s="11" t="n"/>
      <c r="I49" s="11" t="n"/>
      <c r="J49" s="11" t="n"/>
      <c r="K49" s="11" t="n"/>
      <c r="L49" s="12" t="n"/>
      <c r="M49" s="12" t="n"/>
      <c r="N49" s="11" t="n"/>
      <c r="O49" s="11" t="n"/>
      <c r="P49" s="11" t="n"/>
      <c r="Q49" s="11" t="n"/>
    </row>
    <row r="50">
      <c r="A50" s="10" t="n"/>
      <c r="B50" s="11" t="n"/>
      <c r="C50" s="11" t="n"/>
      <c r="D50" s="11" t="n"/>
      <c r="E50" s="11" t="n"/>
      <c r="F50" s="11" t="n"/>
      <c r="G50" s="11" t="n"/>
      <c r="H50" s="11" t="n"/>
      <c r="I50" s="11" t="n"/>
      <c r="J50" s="11" t="n"/>
      <c r="K50" s="11" t="n"/>
      <c r="L50" s="12" t="n"/>
      <c r="M50" s="12" t="n"/>
      <c r="N50" s="11" t="n"/>
      <c r="O50" s="11" t="n"/>
      <c r="P50" s="11" t="n"/>
      <c r="Q50" s="11" t="n"/>
    </row>
    <row r="51">
      <c r="A51" s="10" t="n"/>
      <c r="B51" s="11" t="n"/>
      <c r="C51" s="11" t="n"/>
      <c r="D51" s="11" t="n"/>
      <c r="E51" s="11" t="n"/>
      <c r="F51" s="11" t="n"/>
      <c r="G51" s="11" t="n"/>
      <c r="H51" s="11" t="n"/>
      <c r="I51" s="11" t="n"/>
      <c r="J51" s="11" t="n"/>
      <c r="K51" s="11" t="n"/>
      <c r="L51" s="12" t="n"/>
      <c r="M51" s="12" t="n"/>
      <c r="N51" s="11" t="n"/>
      <c r="O51" s="11" t="n"/>
      <c r="P51" s="11" t="n"/>
      <c r="Q51" s="11" t="n"/>
    </row>
    <row r="52">
      <c r="A52" s="10" t="n"/>
      <c r="B52" s="11" t="n"/>
      <c r="C52" s="11" t="n"/>
      <c r="D52" s="11" t="n"/>
      <c r="E52" s="11" t="n"/>
      <c r="F52" s="11" t="n"/>
      <c r="G52" s="11" t="n"/>
      <c r="H52" s="11" t="n"/>
      <c r="I52" s="11" t="n"/>
      <c r="J52" s="11" t="n"/>
      <c r="K52" s="11" t="n"/>
      <c r="L52" s="12" t="n"/>
      <c r="M52" s="12" t="n"/>
      <c r="N52" s="11" t="n"/>
      <c r="O52" s="11" t="n"/>
      <c r="P52" s="11" t="n"/>
      <c r="Q52" s="11" t="n"/>
    </row>
    <row r="53">
      <c r="A53" s="10" t="n"/>
      <c r="B53" s="11" t="n"/>
      <c r="C53" s="11" t="n"/>
      <c r="D53" s="11" t="n"/>
      <c r="E53" s="11" t="n"/>
      <c r="F53" s="11" t="n"/>
      <c r="G53" s="11" t="n"/>
      <c r="H53" s="11" t="n"/>
      <c r="I53" s="11" t="n"/>
      <c r="J53" s="11" t="n"/>
      <c r="K53" s="11" t="n"/>
      <c r="L53" s="12" t="n"/>
      <c r="M53" s="12" t="n"/>
      <c r="N53" s="11" t="n"/>
      <c r="O53" s="11" t="n"/>
      <c r="P53" s="11" t="n"/>
      <c r="Q53" s="11" t="n"/>
    </row>
    <row r="54">
      <c r="A54" s="10" t="n"/>
      <c r="B54" s="11" t="n"/>
      <c r="C54" s="11" t="n"/>
      <c r="D54" s="11" t="n"/>
      <c r="E54" s="11" t="n"/>
      <c r="F54" s="11" t="n"/>
      <c r="G54" s="11" t="n"/>
      <c r="H54" s="11" t="n"/>
      <c r="I54" s="11" t="n"/>
      <c r="J54" s="11" t="n"/>
      <c r="K54" s="11" t="n"/>
      <c r="L54" s="12" t="n"/>
      <c r="M54" s="12" t="n"/>
      <c r="N54" s="11" t="n"/>
      <c r="O54" s="11" t="n"/>
      <c r="P54" s="11" t="n"/>
      <c r="Q54" s="11" t="n"/>
    </row>
    <row r="55">
      <c r="A55" s="10" t="n"/>
      <c r="B55" s="11" t="n"/>
      <c r="C55" s="11" t="n"/>
      <c r="D55" s="11" t="n"/>
      <c r="E55" s="11" t="n"/>
      <c r="F55" s="11" t="n"/>
      <c r="G55" s="11" t="n"/>
      <c r="H55" s="11" t="n"/>
      <c r="I55" s="11" t="n"/>
      <c r="J55" s="11" t="n"/>
      <c r="K55" s="11" t="n"/>
      <c r="L55" s="12" t="n"/>
      <c r="M55" s="12" t="n"/>
      <c r="N55" s="11" t="n"/>
      <c r="O55" s="11" t="n"/>
      <c r="P55" s="11" t="n"/>
      <c r="Q55" s="11" t="n"/>
    </row>
    <row r="56">
      <c r="A56" s="10" t="n"/>
      <c r="B56" s="11" t="n"/>
      <c r="C56" s="11" t="n"/>
      <c r="D56" s="11" t="n"/>
      <c r="E56" s="11" t="n"/>
      <c r="F56" s="11" t="n"/>
      <c r="G56" s="11" t="n"/>
      <c r="H56" s="11" t="n"/>
      <c r="I56" s="11" t="n"/>
      <c r="J56" s="11" t="n"/>
      <c r="K56" s="11" t="n"/>
      <c r="L56" s="12" t="n"/>
      <c r="M56" s="12" t="n"/>
      <c r="N56" s="11" t="n"/>
      <c r="O56" s="11" t="n"/>
      <c r="P56" s="11" t="n"/>
      <c r="Q56" s="11" t="n"/>
    </row>
    <row r="57">
      <c r="A57" s="10" t="n"/>
      <c r="B57" s="11" t="n"/>
      <c r="C57" s="11" t="n"/>
      <c r="D57" s="11" t="n"/>
      <c r="E57" s="11" t="n"/>
      <c r="F57" s="11" t="n"/>
      <c r="G57" s="11" t="n"/>
      <c r="H57" s="11" t="n"/>
      <c r="I57" s="11" t="n"/>
      <c r="J57" s="11" t="n"/>
      <c r="K57" s="11" t="n"/>
      <c r="L57" s="12" t="n"/>
      <c r="M57" s="12" t="n"/>
      <c r="N57" s="11" t="n"/>
      <c r="O57" s="11" t="n"/>
      <c r="P57" s="11" t="n"/>
      <c r="Q57" s="11" t="n"/>
    </row>
    <row r="58">
      <c r="A58" s="10" t="n"/>
      <c r="B58" s="11" t="n"/>
      <c r="C58" s="11" t="n"/>
      <c r="D58" s="11" t="n"/>
      <c r="E58" s="11" t="n"/>
      <c r="F58" s="11" t="n"/>
      <c r="G58" s="11" t="n"/>
      <c r="H58" s="11" t="n"/>
      <c r="I58" s="11" t="n"/>
      <c r="J58" s="11" t="n"/>
      <c r="K58" s="11" t="n"/>
      <c r="L58" s="12" t="n"/>
      <c r="M58" s="12" t="n"/>
      <c r="N58" s="11" t="n"/>
      <c r="O58" s="11" t="n"/>
      <c r="P58" s="11" t="n"/>
      <c r="Q58" s="11" t="n"/>
    </row>
    <row r="59">
      <c r="A59" s="10" t="n"/>
      <c r="B59" s="11" t="n"/>
      <c r="C59" s="11" t="n"/>
      <c r="D59" s="11" t="n"/>
      <c r="E59" s="11" t="n"/>
      <c r="F59" s="11" t="n"/>
      <c r="G59" s="11" t="n"/>
      <c r="H59" s="11" t="n"/>
      <c r="I59" s="11" t="n"/>
      <c r="J59" s="11" t="n"/>
      <c r="K59" s="11" t="n"/>
      <c r="L59" s="12" t="n"/>
      <c r="M59" s="12" t="n"/>
      <c r="N59" s="11" t="n"/>
      <c r="O59" s="11" t="n"/>
      <c r="P59" s="11" t="n"/>
      <c r="Q59" s="11" t="n"/>
    </row>
    <row r="60">
      <c r="A60" s="10" t="n"/>
      <c r="B60" s="11" t="n"/>
      <c r="C60" s="11" t="n"/>
      <c r="D60" s="11" t="n"/>
      <c r="E60" s="11" t="n"/>
      <c r="F60" s="11" t="n"/>
      <c r="G60" s="11" t="n"/>
      <c r="H60" s="11" t="n"/>
      <c r="I60" s="11" t="n"/>
      <c r="J60" s="11" t="n"/>
      <c r="K60" s="11" t="n"/>
      <c r="L60" s="12" t="n"/>
      <c r="M60" s="12" t="n"/>
      <c r="N60" s="11" t="n"/>
      <c r="O60" s="11" t="n"/>
      <c r="P60" s="11" t="n"/>
      <c r="Q60" s="11" t="n"/>
    </row>
  </sheetData>
  <mergeCells count="2">
    <mergeCell ref="A2:Q2"/>
    <mergeCell ref="A1:Q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F4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" customWidth="1" min="1" max="1"/>
    <col width="40" customWidth="1" min="2" max="2"/>
    <col width="16" customWidth="1" min="3" max="3"/>
    <col width="16" customWidth="1" min="4" max="4"/>
    <col width="14" customWidth="1" min="5" max="5"/>
    <col width="26" customWidth="1" min="6" max="6"/>
  </cols>
  <sheetData>
    <row r="2" ht="28" customHeight="1">
      <c r="B2" s="13" t="inlineStr">
        <is>
          <t>WEEKLY FLASH REPORT</t>
        </is>
      </c>
    </row>
    <row r="3">
      <c r="B3" s="14" t="inlineStr">
        <is>
          <t>Week ending</t>
        </is>
      </c>
      <c r="C3" s="15">
        <f>IF(COUNTA('Weekly Input'!$A$4:$A$60)=0,"—",INDEX('Weekly Input'!$A$4:$A$60,COUNTA('Weekly Input'!$A$4:$A$60)))</f>
        <v/>
      </c>
      <c r="F3" s="8" t="inlineStr">
        <is>
          <t>Everything below is calculated.</t>
        </is>
      </c>
    </row>
    <row r="4">
      <c r="B4" s="8" t="inlineStr">
        <is>
          <t>The Last week and Change columns fill in once Weekly Input has two dated rows.</t>
        </is>
      </c>
    </row>
    <row r="6">
      <c r="B6" s="16" t="inlineStr">
        <is>
          <t>Metric</t>
        </is>
      </c>
      <c r="C6" s="17" t="inlineStr">
        <is>
          <t>This week</t>
        </is>
      </c>
      <c r="D6" s="17" t="inlineStr">
        <is>
          <t>Last week</t>
        </is>
      </c>
      <c r="E6" s="17" t="inlineStr">
        <is>
          <t>Change</t>
        </is>
      </c>
      <c r="F6" s="17" t="inlineStr">
        <is>
          <t>Status</t>
        </is>
      </c>
    </row>
    <row r="7">
      <c r="B7" s="18" t="inlineStr">
        <is>
          <t>BACKLOG AND WORK IN PROGRESS</t>
        </is>
      </c>
      <c r="C7" s="19" t="n"/>
      <c r="D7" s="19" t="n"/>
      <c r="E7" s="19" t="n"/>
      <c r="F7" s="19" t="n"/>
    </row>
    <row r="8">
      <c r="B8" s="20" t="inlineStr">
        <is>
          <t>Signed backlog</t>
        </is>
      </c>
      <c r="C8" s="21">
        <f>INDEX('Weekly Input'!$B$4:$B$60,COUNTA('Weekly Input'!$A$4:$A$60))</f>
        <v/>
      </c>
      <c r="D8" s="22">
        <f>INDEX('Weekly Input'!$B$4:$B$60,MAX(1,COUNTA('Weekly Input'!$A$4:$A$60)-1))</f>
        <v/>
      </c>
      <c r="E8" s="22">
        <f>IFERROR(C8-D8,"—")</f>
        <v/>
      </c>
      <c r="F8" s="23" t="n"/>
    </row>
    <row r="9">
      <c r="B9" s="20" t="inlineStr">
        <is>
          <t>Backlog, weeks of work</t>
        </is>
      </c>
      <c r="C9" s="24">
        <f>IFERROR(INDEX('Weekly Input'!$B$4:$B$60,COUNTA('Weekly Input'!$A$4:$A$60))/INDEX('Weekly Input'!$C$4:$C$60,COUNTA('Weekly Input'!$A$4:$A$60)),0)</f>
        <v/>
      </c>
      <c r="D9" s="25">
        <f>IFERROR(INDEX('Weekly Input'!$B$4:$B$60,MAX(1,COUNTA('Weekly Input'!$A$4:$A$60)-1))/INDEX('Weekly Input'!$C$4:$C$60,MAX(1,COUNTA('Weekly Input'!$A$4:$A$60)-1)),0)</f>
        <v/>
      </c>
      <c r="E9" s="25">
        <f>IFERROR(C9-D9,"—")</f>
        <v/>
      </c>
      <c r="F9" s="26">
        <f>IF(C9=0,"—",IF(C9&lt;$C$34,"WATCH — thin","OK"))</f>
        <v/>
      </c>
    </row>
    <row r="10">
      <c r="B10" s="20" t="inlineStr">
        <is>
          <t>Percent complete (cost-to-cost)</t>
        </is>
      </c>
      <c r="C10" s="27">
        <f>IFERROR(INDEX('Weekly Input'!$F$4:$F$60,COUNTA('Weekly Input'!$A$4:$A$60))/INDEX('Weekly Input'!$E$4:$E$60,COUNTA('Weekly Input'!$A$4:$A$60)),0)</f>
        <v/>
      </c>
      <c r="D10" s="28">
        <f>IFERROR(INDEX('Weekly Input'!$F$4:$F$60,MAX(1,COUNTA('Weekly Input'!$A$4:$A$60)-1))/INDEX('Weekly Input'!$E$4:$E$60,MAX(1,COUNTA('Weekly Input'!$A$4:$A$60)-1)),0)</f>
        <v/>
      </c>
      <c r="E10" s="28">
        <f>IFERROR(C10-D10,"—")</f>
        <v/>
      </c>
      <c r="F10" s="26">
        <f>IF(C10&gt;1,"URGENT — over estimate","OK")</f>
        <v/>
      </c>
    </row>
    <row r="11">
      <c r="B11" s="20" t="inlineStr">
        <is>
          <t>Revenue earned to date</t>
        </is>
      </c>
      <c r="C11" s="21">
        <f>IFERROR(INDEX('Weekly Input'!$D$4:$D$60,COUNTA('Weekly Input'!$A$4:$A$60))*INDEX('Weekly Input'!$F$4:$F$60,COUNTA('Weekly Input'!$A$4:$A$60))/INDEX('Weekly Input'!$E$4:$E$60,COUNTA('Weekly Input'!$A$4:$A$60)),0)</f>
        <v/>
      </c>
      <c r="D11" s="22">
        <f>IFERROR(INDEX('Weekly Input'!$D$4:$D$60,MAX(1,COUNTA('Weekly Input'!$A$4:$A$60)-1))*INDEX('Weekly Input'!$F$4:$F$60,MAX(1,COUNTA('Weekly Input'!$A$4:$A$60)-1))/INDEX('Weekly Input'!$E$4:$E$60,MAX(1,COUNTA('Weekly Input'!$A$4:$A$60)-1)),0)</f>
        <v/>
      </c>
      <c r="E11" s="22">
        <f>IFERROR(C11-D11,"—")</f>
        <v/>
      </c>
      <c r="F11" s="23" t="n"/>
    </row>
    <row r="13">
      <c r="B13" s="18" t="inlineStr">
        <is>
          <t>BILLING POSITION</t>
        </is>
      </c>
      <c r="C13" s="19" t="n"/>
      <c r="D13" s="19" t="n"/>
      <c r="E13" s="19" t="n"/>
      <c r="F13" s="19" t="n"/>
    </row>
    <row r="14">
      <c r="B14" s="20" t="inlineStr">
        <is>
          <t>Over / (under) billing</t>
        </is>
      </c>
      <c r="C14" s="21">
        <f>IFERROR(INDEX('Weekly Input'!$G$4:$G$60,COUNTA('Weekly Input'!$A$4:$A$60))-INDEX('Weekly Input'!$D$4:$D$60,COUNTA('Weekly Input'!$A$4:$A$60))*INDEX('Weekly Input'!$F$4:$F$60,COUNTA('Weekly Input'!$A$4:$A$60))/INDEX('Weekly Input'!$E$4:$E$60,COUNTA('Weekly Input'!$A$4:$A$60)),0)</f>
        <v/>
      </c>
      <c r="D14" s="22">
        <f>IFERROR(INDEX('Weekly Input'!$G$4:$G$60,MAX(1,COUNTA('Weekly Input'!$A$4:$A$60)-1))-INDEX('Weekly Input'!$D$4:$D$60,MAX(1,COUNTA('Weekly Input'!$A$4:$A$60)-1))*INDEX('Weekly Input'!$F$4:$F$60,MAX(1,COUNTA('Weekly Input'!$A$4:$A$60)-1))/INDEX('Weekly Input'!$E$4:$E$60,MAX(1,COUNTA('Weekly Input'!$A$4:$A$60)-1)),0)</f>
        <v/>
      </c>
      <c r="E14" s="22">
        <f>IFERROR(C14-D14,"—")</f>
        <v/>
      </c>
      <c r="F14" s="26">
        <f>IF(C14&lt;0,"UNDERBILLED — cash out","OK")</f>
        <v/>
      </c>
    </row>
    <row r="15">
      <c r="B15" s="20" t="inlineStr">
        <is>
          <t>Estimated gross margin</t>
        </is>
      </c>
      <c r="C15" s="27">
        <f>IFERROR((INDEX('Weekly Input'!$D$4:$D$60,COUNTA('Weekly Input'!$A$4:$A$60))-INDEX('Weekly Input'!$E$4:$E$60,COUNTA('Weekly Input'!$A$4:$A$60)))/INDEX('Weekly Input'!$D$4:$D$60,COUNTA('Weekly Input'!$A$4:$A$60)),0)</f>
        <v/>
      </c>
      <c r="D15" s="28">
        <f>IFERROR((INDEX('Weekly Input'!$D$4:$D$60,MAX(1,COUNTA('Weekly Input'!$A$4:$A$60)-1))-INDEX('Weekly Input'!$E$4:$E$60,MAX(1,COUNTA('Weekly Input'!$A$4:$A$60)-1)))/INDEX('Weekly Input'!$D$4:$D$60,MAX(1,COUNTA('Weekly Input'!$A$4:$A$60)-1)),0)</f>
        <v/>
      </c>
      <c r="E15" s="28">
        <f>IFERROR(C15-D15,"—")</f>
        <v/>
      </c>
      <c r="F15" s="26">
        <f>IF(C15=0,"—",IF(C15&lt;$C$35,"WATCH — below target","OK"))</f>
        <v/>
      </c>
    </row>
    <row r="17">
      <c r="B17" s="18" t="inlineStr">
        <is>
          <t>RECEIVABLES</t>
        </is>
      </c>
      <c r="C17" s="19" t="n"/>
      <c r="D17" s="19" t="n"/>
      <c r="E17" s="19" t="n"/>
      <c r="F17" s="19" t="n"/>
    </row>
    <row r="18">
      <c r="B18" s="20" t="inlineStr">
        <is>
          <t>Total AR</t>
        </is>
      </c>
      <c r="C18" s="21">
        <f>INDEX('Weekly Input'!$H$4:$H$60,COUNTA('Weekly Input'!$A$4:$A$60))+INDEX('Weekly Input'!$I$4:$I$60,COUNTA('Weekly Input'!$A$4:$A$60))+INDEX('Weekly Input'!$J$4:$J$60,COUNTA('Weekly Input'!$A$4:$A$60))+INDEX('Weekly Input'!$K$4:$K$60,COUNTA('Weekly Input'!$A$4:$A$60))</f>
        <v/>
      </c>
      <c r="D18" s="22">
        <f>INDEX('Weekly Input'!$H$4:$H$60,MAX(1,COUNTA('Weekly Input'!$A$4:$A$60)-1))+INDEX('Weekly Input'!$I$4:$I$60,MAX(1,COUNTA('Weekly Input'!$A$4:$A$60)-1))+INDEX('Weekly Input'!$J$4:$J$60,MAX(1,COUNTA('Weekly Input'!$A$4:$A$60)-1))+INDEX('Weekly Input'!$K$4:$K$60,MAX(1,COUNTA('Weekly Input'!$A$4:$A$60)-1))</f>
        <v/>
      </c>
      <c r="E18" s="22">
        <f>IFERROR(C18-D18,"—")</f>
        <v/>
      </c>
      <c r="F18" s="23" t="n"/>
    </row>
    <row r="19">
      <c r="B19" s="20" t="inlineStr">
        <is>
          <t>AR over 60 days</t>
        </is>
      </c>
      <c r="C19" s="21">
        <f>INDEX('Weekly Input'!$J$4:$J$60,COUNTA('Weekly Input'!$A$4:$A$60))+INDEX('Weekly Input'!$K$4:$K$60,COUNTA('Weekly Input'!$A$4:$A$60))</f>
        <v/>
      </c>
      <c r="D19" s="22">
        <f>INDEX('Weekly Input'!$J$4:$J$60,MAX(1,COUNTA('Weekly Input'!$A$4:$A$60)-1))+INDEX('Weekly Input'!$K$4:$K$60,MAX(1,COUNTA('Weekly Input'!$A$4:$A$60)-1))</f>
        <v/>
      </c>
      <c r="E19" s="22">
        <f>IFERROR(C19-D19,"—")</f>
        <v/>
      </c>
      <c r="F19" s="23" t="n"/>
    </row>
    <row r="20">
      <c r="B20" s="20" t="inlineStr">
        <is>
          <t>AR over 60 days, share of AR</t>
        </is>
      </c>
      <c r="C20" s="27">
        <f>IFERROR((INDEX('Weekly Input'!$J$4:$J$60,COUNTA('Weekly Input'!$A$4:$A$60))+INDEX('Weekly Input'!$K$4:$K$60,COUNTA('Weekly Input'!$A$4:$A$60)))/(INDEX('Weekly Input'!$H$4:$H$60,COUNTA('Weekly Input'!$A$4:$A$60))+INDEX('Weekly Input'!$I$4:$I$60,COUNTA('Weekly Input'!$A$4:$A$60))+INDEX('Weekly Input'!$J$4:$J$60,COUNTA('Weekly Input'!$A$4:$A$60))+INDEX('Weekly Input'!$K$4:$K$60,COUNTA('Weekly Input'!$A$4:$A$60))),0)</f>
        <v/>
      </c>
      <c r="D20" s="28">
        <f>IFERROR((INDEX('Weekly Input'!$J$4:$J$60,MAX(1,COUNTA('Weekly Input'!$A$4:$A$60)-1))+INDEX('Weekly Input'!$K$4:$K$60,MAX(1,COUNTA('Weekly Input'!$A$4:$A$60)-1)))/(INDEX('Weekly Input'!$H$4:$H$60,MAX(1,COUNTA('Weekly Input'!$A$4:$A$60)-1))+INDEX('Weekly Input'!$I$4:$I$60,MAX(1,COUNTA('Weekly Input'!$A$4:$A$60)-1))+INDEX('Weekly Input'!$J$4:$J$60,MAX(1,COUNTA('Weekly Input'!$A$4:$A$60)-1))+INDEX('Weekly Input'!$K$4:$K$60,MAX(1,COUNTA('Weekly Input'!$A$4:$A$60)-1))),0)</f>
        <v/>
      </c>
      <c r="E20" s="28">
        <f>IFERROR(C20-D20,"—")</f>
        <v/>
      </c>
      <c r="F20" s="26">
        <f>IF(C20&gt;$C$36,"WATCH — aging out","OK")</f>
        <v/>
      </c>
    </row>
    <row r="22">
      <c r="B22" s="18" t="inlineStr">
        <is>
          <t>LABOR AND CHANGE ORDERS</t>
        </is>
      </c>
      <c r="C22" s="19" t="n"/>
      <c r="D22" s="19" t="n"/>
      <c r="E22" s="19" t="n"/>
      <c r="F22" s="19" t="n"/>
    </row>
    <row r="23">
      <c r="B23" s="20" t="inlineStr">
        <is>
          <t>Crew utilization</t>
        </is>
      </c>
      <c r="C23" s="27">
        <f>IFERROR(INDEX('Weekly Input'!$M$4:$M$60,COUNTA('Weekly Input'!$A$4:$A$60))/INDEX('Weekly Input'!$L$4:$L$60,COUNTA('Weekly Input'!$A$4:$A$60)),0)</f>
        <v/>
      </c>
      <c r="D23" s="28">
        <f>IFERROR(INDEX('Weekly Input'!$M$4:$M$60,MAX(1,COUNTA('Weekly Input'!$A$4:$A$60)-1))/INDEX('Weekly Input'!$L$4:$L$60,MAX(1,COUNTA('Weekly Input'!$A$4:$A$60)-1)),0)</f>
        <v/>
      </c>
      <c r="E23" s="28">
        <f>IFERROR(C23-D23,"—")</f>
        <v/>
      </c>
      <c r="F23" s="26">
        <f>IF(C23=0,"—",IF(C23&lt;$C$37,"WATCH — idle capacity","OK"))</f>
        <v/>
      </c>
    </row>
    <row r="24">
      <c r="B24" s="20" t="inlineStr">
        <is>
          <t>Unbilled labor hours</t>
        </is>
      </c>
      <c r="C24" s="29">
        <f>INDEX('Weekly Input'!$L$4:$L$60,COUNTA('Weekly Input'!$A$4:$A$60))-INDEX('Weekly Input'!$M$4:$M$60,COUNTA('Weekly Input'!$A$4:$A$60))</f>
        <v/>
      </c>
      <c r="D24" s="30">
        <f>INDEX('Weekly Input'!$L$4:$L$60,MAX(1,COUNTA('Weekly Input'!$A$4:$A$60)-1))-INDEX('Weekly Input'!$M$4:$M$60,MAX(1,COUNTA('Weekly Input'!$A$4:$A$60)-1))</f>
        <v/>
      </c>
      <c r="E24" s="30">
        <f>IFERROR(C24-D24,"—")</f>
        <v/>
      </c>
      <c r="F24" s="23" t="n"/>
    </row>
    <row r="25">
      <c r="B25" s="20" t="inlineStr">
        <is>
          <t>Change order capture</t>
        </is>
      </c>
      <c r="C25" s="27">
        <f>IFERROR(INDEX('Weekly Input'!$O$4:$O$60,COUNTA('Weekly Input'!$A$4:$A$60))/INDEX('Weekly Input'!$N$4:$N$60,COUNTA('Weekly Input'!$A$4:$A$60)),0)</f>
        <v/>
      </c>
      <c r="D25" s="28">
        <f>IFERROR(INDEX('Weekly Input'!$O$4:$O$60,MAX(1,COUNTA('Weekly Input'!$A$4:$A$60)-1))/INDEX('Weekly Input'!$N$4:$N$60,MAX(1,COUNTA('Weekly Input'!$A$4:$A$60)-1)),0)</f>
        <v/>
      </c>
      <c r="E25" s="28">
        <f>IFERROR(C25-D25,"—")</f>
        <v/>
      </c>
      <c r="F25" s="26">
        <f>IF(C25=0,"—",IF(C25&lt;$C$38,"WATCH — work given away","OK"))</f>
        <v/>
      </c>
    </row>
    <row r="26">
      <c r="B26" s="20" t="inlineStr">
        <is>
          <t>Change orders issued, not approved</t>
        </is>
      </c>
      <c r="C26" s="21">
        <f>INDEX('Weekly Input'!$N$4:$N$60,COUNTA('Weekly Input'!$A$4:$A$60))-INDEX('Weekly Input'!$O$4:$O$60,COUNTA('Weekly Input'!$A$4:$A$60))</f>
        <v/>
      </c>
      <c r="D26" s="22">
        <f>INDEX('Weekly Input'!$N$4:$N$60,MAX(1,COUNTA('Weekly Input'!$A$4:$A$60)-1))-INDEX('Weekly Input'!$O$4:$O$60,MAX(1,COUNTA('Weekly Input'!$A$4:$A$60)-1))</f>
        <v/>
      </c>
      <c r="E26" s="22">
        <f>IFERROR(C26-D26,"—")</f>
        <v/>
      </c>
      <c r="F26" s="23" t="n"/>
    </row>
    <row r="28">
      <c r="B28" s="18" t="inlineStr">
        <is>
          <t>CASH</t>
        </is>
      </c>
      <c r="C28" s="19" t="n"/>
      <c r="D28" s="19" t="n"/>
      <c r="E28" s="19" t="n"/>
      <c r="F28" s="19" t="n"/>
    </row>
    <row r="29">
      <c r="B29" s="20" t="inlineStr">
        <is>
          <t>Cash on hand</t>
        </is>
      </c>
      <c r="C29" s="21">
        <f>INDEX('Weekly Input'!$P$4:$P$60,COUNTA('Weekly Input'!$A$4:$A$60))</f>
        <v/>
      </c>
      <c r="D29" s="22">
        <f>INDEX('Weekly Input'!$P$4:$P$60,MAX(1,COUNTA('Weekly Input'!$A$4:$A$60)-1))</f>
        <v/>
      </c>
      <c r="E29" s="22">
        <f>IFERROR(C29-D29,"—")</f>
        <v/>
      </c>
      <c r="F29" s="23" t="n"/>
    </row>
    <row r="30">
      <c r="B30" s="20" t="inlineStr">
        <is>
          <t>Cash runway, weeks</t>
        </is>
      </c>
      <c r="C30" s="24">
        <f>IFERROR(INDEX('Weekly Input'!$P$4:$P$60,COUNTA('Weekly Input'!$A$4:$A$60))/INDEX('Weekly Input'!$Q$4:$Q$60,COUNTA('Weekly Input'!$A$4:$A$60)),0)</f>
        <v/>
      </c>
      <c r="D30" s="25">
        <f>IFERROR(INDEX('Weekly Input'!$P$4:$P$60,MAX(1,COUNTA('Weekly Input'!$A$4:$A$60)-1))/INDEX('Weekly Input'!$Q$4:$Q$60,MAX(1,COUNTA('Weekly Input'!$A$4:$A$60)-1)),0)</f>
        <v/>
      </c>
      <c r="E30" s="25">
        <f>IFERROR(C30-D30,"—")</f>
        <v/>
      </c>
      <c r="F30" s="26">
        <f>IF(C30=0,"—",IF(C30&lt;$C$39,"WATCH — tight","OK"))</f>
        <v/>
      </c>
    </row>
    <row r="33">
      <c r="B33" s="7" t="inlineStr">
        <is>
          <t>TARGETS — edit these to match how you run the business</t>
        </is>
      </c>
    </row>
    <row r="34">
      <c r="B34" s="20" t="inlineStr">
        <is>
          <t>Minimum backlog, weeks</t>
        </is>
      </c>
      <c r="C34" s="31" t="n">
        <v>8</v>
      </c>
    </row>
    <row r="35">
      <c r="B35" s="20" t="inlineStr">
        <is>
          <t>Target gross margin</t>
        </is>
      </c>
      <c r="C35" s="32" t="n">
        <v>0.2</v>
      </c>
    </row>
    <row r="36">
      <c r="B36" s="20" t="inlineStr">
        <is>
          <t>Maximum AR over 60 days, share</t>
        </is>
      </c>
      <c r="C36" s="32" t="n">
        <v>0.15</v>
      </c>
    </row>
    <row r="37">
      <c r="B37" s="20" t="inlineStr">
        <is>
          <t>Minimum crew utilization</t>
        </is>
      </c>
      <c r="C37" s="32" t="n">
        <v>0.75</v>
      </c>
    </row>
    <row r="38">
      <c r="B38" s="20" t="inlineStr">
        <is>
          <t>Minimum change order capture</t>
        </is>
      </c>
      <c r="C38" s="32" t="n">
        <v>0.9</v>
      </c>
    </row>
    <row r="39">
      <c r="B39" s="20" t="inlineStr">
        <is>
          <t>Minimum cash runway, weeks</t>
        </is>
      </c>
      <c r="C39" s="31" t="n">
        <v>6</v>
      </c>
    </row>
    <row r="41">
      <c r="B41" s="8" t="inlineStr">
        <is>
          <t>Free from FieldCadence AI · ownercadence.pages.dev/trades · no email required</t>
        </is>
      </c>
    </row>
  </sheetData>
  <mergeCells count="2">
    <mergeCell ref="B2:F2"/>
    <mergeCell ref="B33:F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2026-07-29T06:35:13Z</dcterms:created>
  <dcterms:modified xmlns:dcterms="http://purl.org/dc/terms/" xmlns:xsi="http://www.w3.org/2001/XMLSchema-instance" xsi:type="dcterms:W3CDTF">2026-07-29T06:35:13Z</dcterms:modified>
</cp:coreProperties>
</file>